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845" activeTab="0"/>
  </bookViews>
  <sheets>
    <sheet name="bp&amp;IPS" sheetId="1" r:id="rId1"/>
    <sheet name="bp" sheetId="2" r:id="rId2"/>
    <sheet name="IP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<sst xmlns="http://schemas.openxmlformats.org/spreadsheetml/2006/main" count="31" uniqueCount="24">
  <si>
    <t>100bp/yr</t>
  </si>
  <si>
    <t>40000/yr</t>
  </si>
  <si>
    <t>4000/yr/$100K</t>
  </si>
  <si>
    <t>$/bp</t>
  </si>
  <si>
    <t>1.7M/10yr</t>
  </si>
  <si>
    <t>Year</t>
  </si>
  <si>
    <t>bp/$</t>
  </si>
  <si>
    <t>$/humgenome</t>
  </si>
  <si>
    <t>$300M/draft</t>
  </si>
  <si>
    <t>$3M/reseq</t>
  </si>
  <si>
    <t>extrapolate</t>
  </si>
  <si>
    <t>bp/$*</t>
  </si>
  <si>
    <t>IPS/$K</t>
  </si>
  <si>
    <t>bits/sec transmit</t>
  </si>
  <si>
    <t>log(IPS/$K)</t>
  </si>
  <si>
    <t>log(bits/sec transmit)</t>
  </si>
  <si>
    <t>76 bases/ $100K 2004$ personnel and supplies</t>
  </si>
  <si>
    <t>4362 bases/ $100K 2004$ personnel and supplies</t>
  </si>
  <si>
    <t>7X*3Gbp/$27M or 2Gbp/$3M Affy</t>
  </si>
  <si>
    <t>#web sites</t>
  </si>
  <si>
    <t>http://www.mit.edu/people/mkgray/net/web-growth-summary.html</t>
  </si>
  <si>
    <t>IPS/$</t>
  </si>
  <si>
    <t>bp/min</t>
  </si>
  <si>
    <t>5000-fold in 42 months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</si>
</sst>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"/>
    <numFmt numFmtId="165" formatCode="0.E+00"/>
    <numFmt numFmtId="166" formatCode="0.0"/>
    <numFmt numFmtId="167" formatCode="&quot;$&quot;#,##0"/>
    <numFmt numFmtId="168" formatCode="&quot;$&quot;#,##0.00"/>
    <numFmt numFmtId="169" formatCode="&quot;$&quot;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sz val="12"/>
      <name val="Arial"/>
      <family val="0"/>
    </font>
    <font>
      <b/>
      <sz val="12"/>
      <color indexed="14"/>
      <name val="Arial"/>
      <family val="2"/>
    </font>
    <font>
      <b/>
      <vertAlign val="superscript"/>
      <sz val="12"/>
      <color indexed="14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color indexed="12"/>
      <name val="Arial"/>
      <family val="2"/>
    </font>
    <font>
      <b/>
      <sz val="10"/>
      <name val="Arial"/>
      <family val="2"/>
    </font>
    <font>
      <sz val="22.25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75"/>
          <c:w val="0.95925"/>
          <c:h val="0.9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'bp&amp;IPS'!$B$1</c:f>
              <c:strCache>
                <c:ptCount val="1"/>
                <c:pt idx="0">
                  <c:v>IPS/$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'bp&amp;IPS'!$A$2:$A$28</c:f>
              <c:numCache/>
            </c:numRef>
          </c:xVal>
          <c:yVal>
            <c:numRef>
              <c:f>'bp&amp;IPS'!$B$2:$B$28</c:f>
              <c:numCache/>
            </c:numRef>
          </c:yVal>
          <c:smooth val="1"/>
        </c:ser>
        <c:ser>
          <c:idx val="1"/>
          <c:order val="1"/>
          <c:tx>
            <c:strRef>
              <c:f>'bp&amp;IPS'!$C$1</c:f>
              <c:strCache>
                <c:ptCount val="1"/>
                <c:pt idx="0">
                  <c:v>bp/$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'bp&amp;IPS'!$A$2:$A$28</c:f>
              <c:numCache/>
            </c:numRef>
          </c:xVal>
          <c:yVal>
            <c:numRef>
              <c:f>'bp&amp;IPS'!$C$2:$C$28</c:f>
              <c:numCache/>
            </c:numRef>
          </c:yVal>
          <c:smooth val="1"/>
        </c:ser>
        <c:ser>
          <c:idx val="2"/>
          <c:order val="2"/>
          <c:tx>
            <c:strRef>
              <c:f>'bp&amp;IPS'!$D$1</c:f>
              <c:strCache>
                <c:ptCount val="1"/>
                <c:pt idx="0">
                  <c:v>#web sites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'bp&amp;IPS'!$A$2:$A$28</c:f>
              <c:numCache/>
            </c:numRef>
          </c:xVal>
          <c:yVal>
            <c:numRef>
              <c:f>'bp&amp;IPS'!$D$2:$D$28</c:f>
              <c:numCache/>
            </c:numRef>
          </c:yVal>
          <c:smooth val="1"/>
        </c:ser>
        <c:ser>
          <c:idx val="3"/>
          <c:order val="3"/>
          <c:tx>
            <c:strRef>
              <c:f>'bp&amp;IPS'!$E$1</c:f>
              <c:strCache>
                <c:ptCount val="1"/>
                <c:pt idx="0">
                  <c:v>bp/min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4"/>
            <c:spPr>
              <a:ln w="38100">
                <a:solidFill>
                  <a:srgbClr val="00FFFF"/>
                </a:solidFill>
              </a:ln>
            </c:spPr>
            <c:marker>
              <c:symbol val="star"/>
              <c:size val="10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xVal>
            <c:numRef>
              <c:f>'bp&amp;IPS'!$A$2:$A$28</c:f>
              <c:numCache/>
            </c:numRef>
          </c:xVal>
          <c:yVal>
            <c:numRef>
              <c:f>'bp&amp;IPS'!$E$2:$E$28</c:f>
              <c:numCache/>
            </c:numRef>
          </c:yVal>
          <c:smooth val="1"/>
        </c:ser>
        <c:axId val="41932485"/>
        <c:axId val="41848046"/>
      </c:scatterChart>
      <c:valAx>
        <c:axId val="41932485"/>
        <c:scaling>
          <c:orientation val="minMax"/>
          <c:max val="2005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1848046"/>
        <c:crossesAt val="1E-06"/>
        <c:crossBetween val="midCat"/>
        <c:dispUnits/>
        <c:majorUnit val="5"/>
        <c:minorUnit val="5"/>
      </c:valAx>
      <c:valAx>
        <c:axId val="4184804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32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5"/>
          <c:y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51"/>
          <c:w val="0.9125"/>
          <c:h val="0.8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'bp'!$B$1</c:f>
              <c:strCache>
                <c:ptCount val="1"/>
                <c:pt idx="0">
                  <c:v>bp/$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'bp'!$A$2:$A$11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'bp'!$B$2:$B$11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1088095"/>
        <c:axId val="34248536"/>
      </c:scatterChart>
      <c:valAx>
        <c:axId val="41088095"/>
        <c:scaling>
          <c:orientation val="minMax"/>
          <c:max val="201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crossAx val="34248536"/>
        <c:crossesAt val="0.001"/>
        <c:crossBetween val="midCat"/>
        <c:dispUnits/>
        <c:majorUnit val="5"/>
      </c:valAx>
      <c:valAx>
        <c:axId val="3424853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88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25"/>
          <c:y val="0.1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25"/>
          <c:w val="0.9145"/>
          <c:h val="0.9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'bp'!$B$1</c:f>
              <c:strCache>
                <c:ptCount val="1"/>
                <c:pt idx="0">
                  <c:v>bp/$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'bp'!$A$2:$A$11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'bp'!$B$2:$B$11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'bp'!$C$1</c:f>
              <c:strCache>
                <c:ptCount val="1"/>
                <c:pt idx="0">
                  <c:v>bp/$*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'bp'!$A$2:$A$11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'bp'!$C$2:$C$11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9801369"/>
        <c:axId val="22668002"/>
      </c:scatterChart>
      <c:valAx>
        <c:axId val="39801369"/>
        <c:scaling>
          <c:orientation val="minMax"/>
          <c:max val="201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crossAx val="22668002"/>
        <c:crossesAt val="0.0001"/>
        <c:crossBetween val="midCat"/>
        <c:dispUnits/>
        <c:majorUnit val="5"/>
      </c:valAx>
      <c:valAx>
        <c:axId val="2266800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01369"/>
        <c:crossesAt val="19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"/>
          <c:y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9665"/>
          <c:h val="0.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'[1]IT2'!$B$1</c:f>
              <c:strCache>
                <c:ptCount val="1"/>
                <c:pt idx="0">
                  <c:v>log(IPS/$K)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name>Quadratic</c:nam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0.992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'[1]IT2'!$A$2:$A$18</c:f>
              <c:numCache>
                <c:ptCount val="17"/>
                <c:pt idx="0">
                  <c:v>1840</c:v>
                </c:pt>
                <c:pt idx="1">
                  <c:v>1850</c:v>
                </c:pt>
                <c:pt idx="2">
                  <c:v>1860</c:v>
                </c:pt>
                <c:pt idx="3">
                  <c:v>1870</c:v>
                </c:pt>
                <c:pt idx="4">
                  <c:v>1880</c:v>
                </c:pt>
                <c:pt idx="5">
                  <c:v>1890</c:v>
                </c:pt>
                <c:pt idx="6">
                  <c:v>1900</c:v>
                </c:pt>
                <c:pt idx="7">
                  <c:v>1910</c:v>
                </c:pt>
                <c:pt idx="8">
                  <c:v>1920</c:v>
                </c:pt>
                <c:pt idx="9">
                  <c:v>1930</c:v>
                </c:pt>
                <c:pt idx="10">
                  <c:v>1940</c:v>
                </c:pt>
                <c:pt idx="11">
                  <c:v>1950</c:v>
                </c:pt>
                <c:pt idx="12">
                  <c:v>1960</c:v>
                </c:pt>
                <c:pt idx="13">
                  <c:v>1970</c:v>
                </c:pt>
                <c:pt idx="14">
                  <c:v>1980</c:v>
                </c:pt>
                <c:pt idx="15">
                  <c:v>1990</c:v>
                </c:pt>
                <c:pt idx="16">
                  <c:v>2000</c:v>
                </c:pt>
              </c:numCache>
            </c:numRef>
          </c:xVal>
          <c:yVal>
            <c:numRef>
              <c:f>'[1]IT2'!$B$2:$B$18</c:f>
              <c:numCache>
                <c:ptCount val="17"/>
                <c:pt idx="6">
                  <c:v>-5</c:v>
                </c:pt>
                <c:pt idx="7">
                  <c:v>-4</c:v>
                </c:pt>
                <c:pt idx="8">
                  <c:v>-3</c:v>
                </c:pt>
                <c:pt idx="9">
                  <c:v>-3</c:v>
                </c:pt>
                <c:pt idx="10">
                  <c:v>-2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'[1]IT2'!$C$1</c:f>
              <c:strCache>
                <c:ptCount val="1"/>
                <c:pt idx="0">
                  <c:v>log(bits/sec transmit)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name>Quadratic</c:nam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0.985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'[1]IT2'!$A$2:$A$18</c:f>
              <c:numCache>
                <c:ptCount val="17"/>
                <c:pt idx="0">
                  <c:v>1840</c:v>
                </c:pt>
                <c:pt idx="1">
                  <c:v>1850</c:v>
                </c:pt>
                <c:pt idx="2">
                  <c:v>1860</c:v>
                </c:pt>
                <c:pt idx="3">
                  <c:v>1870</c:v>
                </c:pt>
                <c:pt idx="4">
                  <c:v>1880</c:v>
                </c:pt>
                <c:pt idx="5">
                  <c:v>1890</c:v>
                </c:pt>
                <c:pt idx="6">
                  <c:v>1900</c:v>
                </c:pt>
                <c:pt idx="7">
                  <c:v>1910</c:v>
                </c:pt>
                <c:pt idx="8">
                  <c:v>1920</c:v>
                </c:pt>
                <c:pt idx="9">
                  <c:v>1930</c:v>
                </c:pt>
                <c:pt idx="10">
                  <c:v>1940</c:v>
                </c:pt>
                <c:pt idx="11">
                  <c:v>1950</c:v>
                </c:pt>
                <c:pt idx="12">
                  <c:v>1960</c:v>
                </c:pt>
                <c:pt idx="13">
                  <c:v>1970</c:v>
                </c:pt>
                <c:pt idx="14">
                  <c:v>1980</c:v>
                </c:pt>
                <c:pt idx="15">
                  <c:v>1990</c:v>
                </c:pt>
                <c:pt idx="16">
                  <c:v>2000</c:v>
                </c:pt>
              </c:numCache>
            </c:numRef>
          </c:xVal>
          <c:yVal>
            <c:numRef>
              <c:f>'[1]IT2'!$C$2:$C$18</c:f>
              <c:numCache>
                <c:ptCount val="17"/>
                <c:pt idx="0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10</c:v>
                </c:pt>
                <c:pt idx="16">
                  <c:v>13</c:v>
                </c:pt>
              </c:numCache>
            </c:numRef>
          </c:yVal>
          <c:smooth val="0"/>
        </c:ser>
        <c:axId val="2685427"/>
        <c:axId val="24168844"/>
      </c:scatterChart>
      <c:valAx>
        <c:axId val="2685427"/>
        <c:scaling>
          <c:orientation val="minMax"/>
          <c:max val="2010"/>
        </c:scaling>
        <c:axPos val="b"/>
        <c:delete val="0"/>
        <c:numFmt formatCode="General" sourceLinked="1"/>
        <c:majorTickMark val="out"/>
        <c:minorTickMark val="none"/>
        <c:tickLblPos val="nextTo"/>
        <c:crossAx val="24168844"/>
        <c:crossesAt val="-5"/>
        <c:crossBetween val="midCat"/>
        <c:dispUnits/>
        <c:majorUnit val="20"/>
        <c:minorUnit val="20"/>
      </c:valAx>
      <c:valAx>
        <c:axId val="24168844"/>
        <c:scaling>
          <c:orientation val="minMax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542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231"/>
          <c:w val="0.2625"/>
          <c:h val="0.2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1</xdr:row>
      <xdr:rowOff>28575</xdr:rowOff>
    </xdr:from>
    <xdr:to>
      <xdr:col>17</xdr:col>
      <xdr:colOff>285750</xdr:colOff>
      <xdr:row>28</xdr:row>
      <xdr:rowOff>104775</xdr:rowOff>
    </xdr:to>
    <xdr:graphicFrame>
      <xdr:nvGraphicFramePr>
        <xdr:cNvPr id="1" name="Chart 3"/>
        <xdr:cNvGraphicFramePr/>
      </xdr:nvGraphicFramePr>
      <xdr:xfrm>
        <a:off x="3638550" y="190500"/>
        <a:ext cx="70770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11</xdr:row>
      <xdr:rowOff>76200</xdr:rowOff>
    </xdr:from>
    <xdr:to>
      <xdr:col>13</xdr:col>
      <xdr:colOff>238125</xdr:colOff>
      <xdr:row>28</xdr:row>
      <xdr:rowOff>38100</xdr:rowOff>
    </xdr:to>
    <xdr:graphicFrame>
      <xdr:nvGraphicFramePr>
        <xdr:cNvPr id="1" name="Chart 3"/>
        <xdr:cNvGraphicFramePr/>
      </xdr:nvGraphicFramePr>
      <xdr:xfrm>
        <a:off x="4124325" y="1857375"/>
        <a:ext cx="4667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15</xdr:row>
      <xdr:rowOff>47625</xdr:rowOff>
    </xdr:from>
    <xdr:to>
      <xdr:col>8</xdr:col>
      <xdr:colOff>600075</xdr:colOff>
      <xdr:row>32</xdr:row>
      <xdr:rowOff>9525</xdr:rowOff>
    </xdr:to>
    <xdr:graphicFrame>
      <xdr:nvGraphicFramePr>
        <xdr:cNvPr id="2" name="Chart 4"/>
        <xdr:cNvGraphicFramePr/>
      </xdr:nvGraphicFramePr>
      <xdr:xfrm>
        <a:off x="1438275" y="2476500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</xdr:row>
      <xdr:rowOff>104775</xdr:rowOff>
    </xdr:from>
    <xdr:to>
      <xdr:col>12</xdr:col>
      <xdr:colOff>342900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952750" y="914400"/>
        <a:ext cx="50196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03a_sep16_i1.pp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4"/>
      <sheetName val="GDP"/>
      <sheetName val="Seq"/>
      <sheetName val="IT2"/>
      <sheetName val="IT"/>
    </sheetNames>
    <sheetDataSet>
      <sheetData sheetId="3">
        <row r="1">
          <cell r="B1" t="str">
            <v>log(IPS/$K)</v>
          </cell>
          <cell r="C1" t="str">
            <v>log(bits/sec transmit)</v>
          </cell>
        </row>
        <row r="2">
          <cell r="A2">
            <v>1840</v>
          </cell>
          <cell r="C2">
            <v>0</v>
          </cell>
        </row>
        <row r="3">
          <cell r="A3">
            <v>1850</v>
          </cell>
        </row>
        <row r="4">
          <cell r="A4">
            <v>1860</v>
          </cell>
        </row>
        <row r="5">
          <cell r="A5">
            <v>1870</v>
          </cell>
        </row>
        <row r="6">
          <cell r="A6">
            <v>1880</v>
          </cell>
        </row>
        <row r="7">
          <cell r="A7">
            <v>1890</v>
          </cell>
        </row>
        <row r="8">
          <cell r="A8">
            <v>1900</v>
          </cell>
          <cell r="B8">
            <v>-5</v>
          </cell>
        </row>
        <row r="9">
          <cell r="A9">
            <v>1910</v>
          </cell>
          <cell r="B9">
            <v>-4</v>
          </cell>
        </row>
        <row r="10">
          <cell r="A10">
            <v>1920</v>
          </cell>
          <cell r="B10">
            <v>-3</v>
          </cell>
        </row>
        <row r="11">
          <cell r="A11">
            <v>1930</v>
          </cell>
          <cell r="B11">
            <v>-3</v>
          </cell>
        </row>
        <row r="12">
          <cell r="A12">
            <v>1940</v>
          </cell>
          <cell r="B12">
            <v>-2</v>
          </cell>
          <cell r="C12">
            <v>3</v>
          </cell>
        </row>
        <row r="13">
          <cell r="A13">
            <v>1950</v>
          </cell>
          <cell r="B13">
            <v>0</v>
          </cell>
          <cell r="C13">
            <v>5</v>
          </cell>
        </row>
        <row r="14">
          <cell r="A14">
            <v>1960</v>
          </cell>
          <cell r="B14">
            <v>1</v>
          </cell>
          <cell r="C14">
            <v>6</v>
          </cell>
        </row>
        <row r="15">
          <cell r="A15">
            <v>1970</v>
          </cell>
          <cell r="B15">
            <v>2</v>
          </cell>
          <cell r="C15">
            <v>7</v>
          </cell>
        </row>
        <row r="16">
          <cell r="A16">
            <v>1980</v>
          </cell>
          <cell r="B16">
            <v>4</v>
          </cell>
          <cell r="C16">
            <v>8</v>
          </cell>
        </row>
        <row r="17">
          <cell r="A17">
            <v>1990</v>
          </cell>
          <cell r="B17">
            <v>6</v>
          </cell>
          <cell r="C17">
            <v>10</v>
          </cell>
        </row>
        <row r="18">
          <cell r="A18">
            <v>2000</v>
          </cell>
          <cell r="B18">
            <v>9</v>
          </cell>
          <cell r="C18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140625" style="1" customWidth="1"/>
    <col min="4" max="4" width="10.140625" style="0" bestFit="1" customWidth="1"/>
  </cols>
  <sheetData>
    <row r="1" spans="1:5" ht="12.75">
      <c r="A1" s="10" t="s">
        <v>5</v>
      </c>
      <c r="B1" s="11" t="s">
        <v>21</v>
      </c>
      <c r="C1" s="10" t="s">
        <v>6</v>
      </c>
      <c r="D1" s="12" t="s">
        <v>19</v>
      </c>
      <c r="E1" s="12" t="s">
        <v>22</v>
      </c>
    </row>
    <row r="2" spans="1:2" ht="12.75">
      <c r="A2" s="1">
        <v>1960</v>
      </c>
      <c r="B2" s="4">
        <v>0.01</v>
      </c>
    </row>
    <row r="3" spans="1:7" ht="12.75">
      <c r="A3" s="1">
        <v>1970</v>
      </c>
      <c r="B3" s="4">
        <v>0.1</v>
      </c>
      <c r="C3" s="1"/>
      <c r="F3" s="6" t="s">
        <v>16</v>
      </c>
      <c r="G3" t="s">
        <v>20</v>
      </c>
    </row>
    <row r="4" spans="1:6" ht="12.75">
      <c r="A4" s="1">
        <v>1980</v>
      </c>
      <c r="B4" s="4">
        <v>10</v>
      </c>
      <c r="C4" s="1"/>
      <c r="F4" s="6" t="s">
        <v>17</v>
      </c>
    </row>
    <row r="5" spans="1:3" ht="12.75">
      <c r="A5" s="1">
        <v>1990</v>
      </c>
      <c r="B5" s="4">
        <v>1000</v>
      </c>
      <c r="C5" s="1"/>
    </row>
    <row r="6" spans="1:2" ht="12.75">
      <c r="A6" s="1">
        <v>2004</v>
      </c>
      <c r="B6" s="4">
        <v>1000000</v>
      </c>
    </row>
    <row r="7" spans="1:4" ht="12.75">
      <c r="A7" s="9">
        <v>1990.92</v>
      </c>
      <c r="D7" s="7">
        <v>1</v>
      </c>
    </row>
    <row r="8" spans="1:6" ht="12.75">
      <c r="A8" s="9">
        <v>1992.92</v>
      </c>
      <c r="D8" s="7">
        <v>50</v>
      </c>
      <c r="F8" t="s">
        <v>23</v>
      </c>
    </row>
    <row r="9" spans="1:4" ht="12.75">
      <c r="A9" s="9">
        <v>1994.92</v>
      </c>
      <c r="D9" s="8">
        <v>10022</v>
      </c>
    </row>
    <row r="10" spans="1:7" ht="12.75">
      <c r="A10" s="9">
        <v>1996.92</v>
      </c>
      <c r="D10" s="8">
        <v>603367</v>
      </c>
      <c r="F10">
        <f>2^12</f>
        <v>4096</v>
      </c>
      <c r="G10">
        <f>42/12</f>
        <v>3.5</v>
      </c>
    </row>
    <row r="11" spans="1:7" ht="12.75">
      <c r="A11" s="9">
        <v>1998.92</v>
      </c>
      <c r="C11" s="1"/>
      <c r="D11" s="8">
        <v>3689227</v>
      </c>
      <c r="F11">
        <f>2^15</f>
        <v>32768</v>
      </c>
      <c r="G11">
        <f>15/12</f>
        <v>1.25</v>
      </c>
    </row>
    <row r="12" spans="1:4" ht="12.75">
      <c r="A12" s="9">
        <v>2000.92</v>
      </c>
      <c r="D12" s="8">
        <v>25675581</v>
      </c>
    </row>
    <row r="13" spans="1:4" ht="12.75">
      <c r="A13" s="9">
        <v>2002.92</v>
      </c>
      <c r="D13" s="8">
        <v>35543105</v>
      </c>
    </row>
    <row r="14" spans="1:4" ht="12.75">
      <c r="A14" s="9">
        <v>2004.08</v>
      </c>
      <c r="D14" s="8">
        <v>46067743</v>
      </c>
    </row>
    <row r="16" spans="1:7" ht="12.75">
      <c r="A16" s="1">
        <v>1970</v>
      </c>
      <c r="B16" s="4"/>
      <c r="C16" s="1">
        <v>0.001</v>
      </c>
      <c r="F16" s="6" t="s">
        <v>16</v>
      </c>
      <c r="G16" t="s">
        <v>20</v>
      </c>
    </row>
    <row r="17" spans="1:6" ht="12.75">
      <c r="A17" s="1">
        <v>1980</v>
      </c>
      <c r="B17" s="4"/>
      <c r="C17" s="1">
        <v>0.04</v>
      </c>
      <c r="F17" s="6" t="s">
        <v>17</v>
      </c>
    </row>
    <row r="18" spans="1:3" ht="12.75">
      <c r="A18" s="1">
        <v>1990</v>
      </c>
      <c r="B18" s="4"/>
      <c r="C18" s="1">
        <v>0.4</v>
      </c>
    </row>
    <row r="19" spans="1:3" ht="12.75">
      <c r="A19" s="1">
        <v>1995</v>
      </c>
      <c r="C19" s="13">
        <v>1</v>
      </c>
    </row>
    <row r="20" spans="1:6" ht="12.75">
      <c r="A20" s="1">
        <v>1998</v>
      </c>
      <c r="C20" s="1">
        <v>2</v>
      </c>
      <c r="F20" s="5" t="s">
        <v>18</v>
      </c>
    </row>
    <row r="21" spans="1:3" ht="12.75">
      <c r="A21" s="1">
        <v>1999</v>
      </c>
      <c r="C21" s="1">
        <v>5</v>
      </c>
    </row>
    <row r="22" spans="1:3" ht="12.75">
      <c r="A22" s="1">
        <v>2001</v>
      </c>
      <c r="C22" s="1">
        <v>10</v>
      </c>
    </row>
    <row r="23" spans="1:3" ht="12.75">
      <c r="A23" s="1">
        <v>2004</v>
      </c>
      <c r="C23" s="1">
        <v>100</v>
      </c>
    </row>
    <row r="24" spans="1:5" ht="12.75">
      <c r="A24" s="1">
        <v>2003</v>
      </c>
      <c r="C24" s="1"/>
      <c r="E24">
        <f>20/20</f>
        <v>1</v>
      </c>
    </row>
    <row r="25" spans="1:5" ht="12.75">
      <c r="A25" s="1">
        <v>2003.5</v>
      </c>
      <c r="C25" s="1"/>
      <c r="E25">
        <f>1000/20</f>
        <v>50</v>
      </c>
    </row>
    <row r="26" spans="1:5" ht="12.75">
      <c r="A26" s="1">
        <v>2004</v>
      </c>
      <c r="C26" s="1"/>
      <c r="E26">
        <f>360000</f>
        <v>360000</v>
      </c>
    </row>
    <row r="27" spans="1:3" ht="12.75">
      <c r="A27" s="1">
        <v>2007</v>
      </c>
      <c r="C27" s="3"/>
    </row>
    <row r="28" spans="1:3" ht="12.75">
      <c r="A28" s="1">
        <v>2009</v>
      </c>
      <c r="C28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2" sqref="A2:A11"/>
    </sheetView>
  </sheetViews>
  <sheetFormatPr defaultColWidth="9.140625" defaultRowHeight="12.75"/>
  <cols>
    <col min="5" max="5" width="18.57421875" style="2" customWidth="1"/>
  </cols>
  <sheetData>
    <row r="1" spans="1:5" ht="12.75">
      <c r="A1" s="1" t="s">
        <v>5</v>
      </c>
      <c r="B1" s="1" t="s">
        <v>6</v>
      </c>
      <c r="C1" s="1" t="s">
        <v>11</v>
      </c>
      <c r="D1" s="1" t="s">
        <v>3</v>
      </c>
      <c r="E1" s="2" t="s">
        <v>7</v>
      </c>
    </row>
    <row r="2" spans="1:6" ht="12.75">
      <c r="A2" s="1">
        <v>1970</v>
      </c>
      <c r="B2" s="1">
        <v>0.001</v>
      </c>
      <c r="C2" s="1">
        <v>0.001</v>
      </c>
      <c r="D2" s="1">
        <f aca="true" t="shared" si="0" ref="D2:D7">1/B2</f>
        <v>1000</v>
      </c>
      <c r="E2" s="2">
        <f>3000000000*D2</f>
        <v>3000000000000</v>
      </c>
      <c r="F2" t="s">
        <v>0</v>
      </c>
    </row>
    <row r="3" spans="1:6" ht="12.75">
      <c r="A3" s="1">
        <v>1980</v>
      </c>
      <c r="B3" s="1">
        <v>0.04</v>
      </c>
      <c r="C3" s="1">
        <v>0.04</v>
      </c>
      <c r="D3" s="1">
        <f t="shared" si="0"/>
        <v>25</v>
      </c>
      <c r="E3" s="2">
        <f aca="true" t="shared" si="1" ref="E3:E11">3000000000*D3</f>
        <v>75000000000</v>
      </c>
      <c r="F3" t="s">
        <v>2</v>
      </c>
    </row>
    <row r="4" spans="1:6" ht="12.75">
      <c r="A4" s="1">
        <v>1990</v>
      </c>
      <c r="B4" s="1">
        <v>0.4</v>
      </c>
      <c r="C4" s="1">
        <v>0.4</v>
      </c>
      <c r="D4" s="1">
        <f t="shared" si="0"/>
        <v>2.5</v>
      </c>
      <c r="E4" s="2">
        <f t="shared" si="1"/>
        <v>7500000000</v>
      </c>
      <c r="F4" t="s">
        <v>1</v>
      </c>
    </row>
    <row r="5" spans="1:6" ht="12.75">
      <c r="A5" s="1">
        <v>1995</v>
      </c>
      <c r="B5" s="1">
        <v>1</v>
      </c>
      <c r="C5" s="1">
        <v>1</v>
      </c>
      <c r="D5" s="1">
        <f t="shared" si="0"/>
        <v>1</v>
      </c>
      <c r="E5" s="2">
        <f t="shared" si="1"/>
        <v>3000000000</v>
      </c>
      <c r="F5" t="s">
        <v>4</v>
      </c>
    </row>
    <row r="6" spans="1:5" ht="12.75">
      <c r="A6" s="1">
        <v>1998</v>
      </c>
      <c r="B6" s="1">
        <v>2</v>
      </c>
      <c r="C6" s="1">
        <v>2</v>
      </c>
      <c r="D6" s="1">
        <f t="shared" si="0"/>
        <v>0.5</v>
      </c>
      <c r="E6" s="2">
        <f t="shared" si="1"/>
        <v>1500000000</v>
      </c>
    </row>
    <row r="7" spans="1:5" ht="12.75">
      <c r="A7" s="1">
        <v>1999</v>
      </c>
      <c r="B7" s="1">
        <v>5</v>
      </c>
      <c r="C7" s="1">
        <v>5</v>
      </c>
      <c r="D7" s="1">
        <f t="shared" si="0"/>
        <v>0.2</v>
      </c>
      <c r="E7" s="2">
        <f t="shared" si="1"/>
        <v>600000000</v>
      </c>
    </row>
    <row r="8" spans="1:6" ht="12.75">
      <c r="A8" s="1">
        <v>2001</v>
      </c>
      <c r="B8" s="1">
        <v>10</v>
      </c>
      <c r="C8" s="1">
        <v>10</v>
      </c>
      <c r="D8" s="1">
        <f>1/B8</f>
        <v>0.1</v>
      </c>
      <c r="E8" s="2">
        <f t="shared" si="1"/>
        <v>300000000</v>
      </c>
      <c r="F8" t="s">
        <v>8</v>
      </c>
    </row>
    <row r="9" spans="1:6" ht="12.75">
      <c r="A9" s="1">
        <v>2004</v>
      </c>
      <c r="B9" s="1">
        <v>1000</v>
      </c>
      <c r="C9" s="1">
        <v>20</v>
      </c>
      <c r="D9" s="1">
        <f>1/B9</f>
        <v>0.001</v>
      </c>
      <c r="E9" s="2">
        <f t="shared" si="1"/>
        <v>3000000</v>
      </c>
      <c r="F9" t="s">
        <v>9</v>
      </c>
    </row>
    <row r="10" spans="1:6" ht="12.75">
      <c r="A10" s="1">
        <v>2007</v>
      </c>
      <c r="B10" s="3">
        <v>100000</v>
      </c>
      <c r="C10" s="3">
        <v>40</v>
      </c>
      <c r="D10" s="1">
        <f>1/B10</f>
        <v>1E-05</v>
      </c>
      <c r="E10" s="2">
        <f t="shared" si="1"/>
        <v>30000.000000000004</v>
      </c>
      <c r="F10" t="s">
        <v>10</v>
      </c>
    </row>
    <row r="11" spans="1:6" ht="12.75">
      <c r="A11" s="1">
        <v>2009</v>
      </c>
      <c r="B11" s="3">
        <v>1000000</v>
      </c>
      <c r="C11" s="3">
        <v>120</v>
      </c>
      <c r="D11" s="1">
        <f>1/B11</f>
        <v>1E-06</v>
      </c>
      <c r="E11" s="2">
        <f t="shared" si="1"/>
        <v>3000</v>
      </c>
      <c r="F11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8" sqref="D10:D18"/>
    </sheetView>
  </sheetViews>
  <sheetFormatPr defaultColWidth="9.140625" defaultRowHeight="12.75"/>
  <cols>
    <col min="2" max="2" width="13.8515625" style="0" customWidth="1"/>
  </cols>
  <sheetData>
    <row r="1" spans="1:5" ht="12.75">
      <c r="A1" t="s">
        <v>5</v>
      </c>
      <c r="B1" s="4" t="s">
        <v>14</v>
      </c>
      <c r="C1" s="4" t="s">
        <v>15</v>
      </c>
      <c r="D1" s="4" t="s">
        <v>12</v>
      </c>
      <c r="E1" s="4" t="s">
        <v>13</v>
      </c>
    </row>
    <row r="2" spans="1:5" ht="12.75">
      <c r="A2">
        <v>1840</v>
      </c>
      <c r="C2">
        <f>LOG(E2)</f>
        <v>0</v>
      </c>
      <c r="D2" s="4"/>
      <c r="E2" s="4">
        <v>1</v>
      </c>
    </row>
    <row r="3" spans="1:5" ht="12.75">
      <c r="A3">
        <f>A2+10</f>
        <v>1850</v>
      </c>
      <c r="D3" s="4"/>
      <c r="E3" s="4"/>
    </row>
    <row r="4" spans="1:5" ht="12.75">
      <c r="A4">
        <f>A3+10</f>
        <v>1860</v>
      </c>
      <c r="D4" s="4"/>
      <c r="E4" s="4"/>
    </row>
    <row r="5" spans="1:5" ht="12.75">
      <c r="A5">
        <f>A4+10</f>
        <v>1870</v>
      </c>
      <c r="D5" s="4"/>
      <c r="E5" s="4"/>
    </row>
    <row r="6" spans="1:5" ht="12.75">
      <c r="A6">
        <f>A5+10</f>
        <v>1880</v>
      </c>
      <c r="D6" s="4"/>
      <c r="E6" s="4"/>
    </row>
    <row r="7" spans="1:5" ht="12.75">
      <c r="A7">
        <f>A6+10</f>
        <v>1890</v>
      </c>
      <c r="D7" s="4"/>
      <c r="E7" s="4"/>
    </row>
    <row r="8" spans="1:5" ht="12.75">
      <c r="A8">
        <v>1900</v>
      </c>
      <c r="B8">
        <f aca="true" t="shared" si="0" ref="B8:C18">LOG(D8)</f>
        <v>-5</v>
      </c>
      <c r="D8" s="4">
        <v>1E-05</v>
      </c>
      <c r="E8" s="4"/>
    </row>
    <row r="9" spans="1:5" ht="12.75">
      <c r="A9">
        <v>1910</v>
      </c>
      <c r="B9">
        <f t="shared" si="0"/>
        <v>-4</v>
      </c>
      <c r="D9" s="4">
        <v>0.0001</v>
      </c>
      <c r="E9" s="4"/>
    </row>
    <row r="10" spans="1:5" ht="12.75">
      <c r="A10">
        <f aca="true" t="shared" si="1" ref="A10:A18">A9+10</f>
        <v>1920</v>
      </c>
      <c r="B10">
        <f t="shared" si="0"/>
        <v>-3</v>
      </c>
      <c r="D10" s="4">
        <v>0.001</v>
      </c>
      <c r="E10" s="4"/>
    </row>
    <row r="11" spans="1:5" ht="12.75">
      <c r="A11">
        <f t="shared" si="1"/>
        <v>1930</v>
      </c>
      <c r="B11">
        <f t="shared" si="0"/>
        <v>-3</v>
      </c>
      <c r="D11" s="4">
        <v>0.001</v>
      </c>
      <c r="E11" s="4"/>
    </row>
    <row r="12" spans="1:5" ht="12.75">
      <c r="A12">
        <f t="shared" si="1"/>
        <v>1940</v>
      </c>
      <c r="B12">
        <f t="shared" si="0"/>
        <v>-2</v>
      </c>
      <c r="C12">
        <f t="shared" si="0"/>
        <v>3</v>
      </c>
      <c r="D12" s="4">
        <v>0.01</v>
      </c>
      <c r="E12" s="4">
        <v>1000</v>
      </c>
    </row>
    <row r="13" spans="1:5" ht="12.75">
      <c r="A13">
        <f t="shared" si="1"/>
        <v>1950</v>
      </c>
      <c r="B13">
        <f t="shared" si="0"/>
        <v>0</v>
      </c>
      <c r="C13">
        <f t="shared" si="0"/>
        <v>5</v>
      </c>
      <c r="D13" s="4">
        <v>1</v>
      </c>
      <c r="E13" s="4">
        <v>100000</v>
      </c>
    </row>
    <row r="14" spans="1:5" ht="12.75">
      <c r="A14">
        <f t="shared" si="1"/>
        <v>1960</v>
      </c>
      <c r="B14">
        <f t="shared" si="0"/>
        <v>1</v>
      </c>
      <c r="C14">
        <f t="shared" si="0"/>
        <v>6</v>
      </c>
      <c r="D14" s="4">
        <v>10</v>
      </c>
      <c r="E14" s="4">
        <v>1000000</v>
      </c>
    </row>
    <row r="15" spans="1:5" ht="12.75">
      <c r="A15">
        <f t="shared" si="1"/>
        <v>1970</v>
      </c>
      <c r="B15">
        <f t="shared" si="0"/>
        <v>2</v>
      </c>
      <c r="C15">
        <f t="shared" si="0"/>
        <v>7</v>
      </c>
      <c r="D15" s="4">
        <v>100</v>
      </c>
      <c r="E15" s="4">
        <v>10000000</v>
      </c>
    </row>
    <row r="16" spans="1:5" ht="12.75">
      <c r="A16">
        <f t="shared" si="1"/>
        <v>1980</v>
      </c>
      <c r="B16">
        <f t="shared" si="0"/>
        <v>4</v>
      </c>
      <c r="C16">
        <f t="shared" si="0"/>
        <v>8</v>
      </c>
      <c r="D16" s="4">
        <v>10000</v>
      </c>
      <c r="E16" s="4">
        <v>100000000</v>
      </c>
    </row>
    <row r="17" spans="1:5" ht="12.75">
      <c r="A17">
        <f t="shared" si="1"/>
        <v>1990</v>
      </c>
      <c r="B17">
        <f t="shared" si="0"/>
        <v>6</v>
      </c>
      <c r="C17">
        <f t="shared" si="0"/>
        <v>10</v>
      </c>
      <c r="D17" s="4">
        <v>1000000</v>
      </c>
      <c r="E17" s="4">
        <v>10000000000</v>
      </c>
    </row>
    <row r="18" spans="1:5" ht="12.75">
      <c r="A18">
        <f t="shared" si="1"/>
        <v>2000</v>
      </c>
      <c r="B18">
        <f t="shared" si="0"/>
        <v>9</v>
      </c>
      <c r="C18">
        <f t="shared" si="0"/>
        <v>13</v>
      </c>
      <c r="D18" s="4">
        <v>1000000000</v>
      </c>
      <c r="E18" s="4">
        <v>10000000000000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Church</dc:creator>
  <cp:keywords/>
  <dc:description/>
  <cp:lastModifiedBy>George Church</cp:lastModifiedBy>
  <dcterms:created xsi:type="dcterms:W3CDTF">2003-12-27T13:33:01Z</dcterms:created>
  <dcterms:modified xsi:type="dcterms:W3CDTF">2004-03-15T22:35:03Z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-1985904008</vt:i4>
  </property>
  <property fmtid="{D5CDD505-2E9C-101B-9397-08002B2CF9AE}" pid="3" name="_EmailSubject">
    <vt:lpwstr>Figure 1</vt:lpwstr>
  </property>
  <property fmtid="{D5CDD505-2E9C-101B-9397-08002B2CF9AE}" pid="4" name="_AuthorEmail">
    <vt:lpwstr>jay_shendure@student.hms.harvard.edu</vt:lpwstr>
  </property>
  <property fmtid="{D5CDD505-2E9C-101B-9397-08002B2CF9AE}" pid="5" name="_AuthorEmailDisplayName">
    <vt:lpwstr>Jay Shendure</vt:lpwstr>
  </property>
  <property fmtid="{D5CDD505-2E9C-101B-9397-08002B2CF9AE}" pid="6" name="_ReviewingToolsShownOnce">
    <vt:lpwstr/>
  </property>
</Properties>
</file>